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63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Miriam</author>
  </authors>
  <commentList>
    <comment ref="P7" authorId="0">
      <text>
        <r>
          <rPr>
            <b/>
            <sz val="9"/>
            <rFont val="Tahoma"/>
            <family val="2"/>
          </rPr>
          <t>Miriam: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<sst xmlns="http://schemas.openxmlformats.org/spreadsheetml/2006/main" count="48" uniqueCount="32">
  <si>
    <t>H. AYUNTAMIENTO DE TUXPAN, VERACRUZ 2014-2017</t>
  </si>
  <si>
    <t>DIF TUXPAN VERACRUZ</t>
  </si>
  <si>
    <t>OBJETIVOS</t>
  </si>
  <si>
    <t>META</t>
  </si>
  <si>
    <t>ENE</t>
  </si>
  <si>
    <t>FEB</t>
  </si>
  <si>
    <t>MARZO</t>
  </si>
  <si>
    <t>ABRIL</t>
  </si>
  <si>
    <t>MAYO</t>
  </si>
  <si>
    <t>JUNIO</t>
  </si>
  <si>
    <t>JULIO</t>
  </si>
  <si>
    <t>AGO.</t>
  </si>
  <si>
    <t>SEP.</t>
  </si>
  <si>
    <t>OCT</t>
  </si>
  <si>
    <t>NOV.</t>
  </si>
  <si>
    <t>DIC.</t>
  </si>
  <si>
    <t>AVANCE (3)</t>
  </si>
  <si>
    <t>LOGRO</t>
  </si>
  <si>
    <t>PROP</t>
  </si>
  <si>
    <t>CUMP</t>
  </si>
  <si>
    <t xml:space="preserve">                                                                                                                                                                                                          PROGRAMA OPERATIVO (ANUALY/O TRIMESTRAL) EJERCICIO - 2016</t>
  </si>
  <si>
    <t>AREA    INAPAM</t>
  </si>
  <si>
    <t>CREDENCIALES INAPAM</t>
  </si>
  <si>
    <t>PENSION ALIMENTICIA</t>
  </si>
  <si>
    <t>DESAYUNOS FRIOS</t>
  </si>
  <si>
    <t>CIRCULO DEL ABUELO</t>
  </si>
  <si>
    <t>CLUB RECORDAR ES VIVIR</t>
  </si>
  <si>
    <t>DIA DEL ABUELO</t>
  </si>
  <si>
    <t>ATENCION, INFORMACION Y CANALIZACION</t>
  </si>
  <si>
    <t>APADRINAME</t>
  </si>
  <si>
    <t>CONVENIOS</t>
  </si>
  <si>
    <t>ELABORO:CLAUDIA CORRES BENIGNOS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</si>
</sst>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_-* #,##0.0_-;\-* #,##0.0_-;_-* &quot;-&quot;??_-;_-@_-"/>
    <numFmt numFmtId="167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11" xfId="0" applyFont="1" applyFill="1" applyBorder="1" applyAlignment="1">
      <alignment horizontal="left"/>
    </xf>
    <xf numFmtId="0" fontId="41" fillId="0" borderId="11" xfId="0" applyFont="1" applyFill="1" applyBorder="1" applyAlignment="1">
      <alignment/>
    </xf>
    <xf numFmtId="0" fontId="41" fillId="0" borderId="11" xfId="0" applyFont="1" applyFill="1" applyBorder="1" applyAlignment="1">
      <alignment horizontal="right"/>
    </xf>
    <xf numFmtId="0" fontId="45" fillId="0" borderId="0" xfId="0" applyFont="1" applyAlignment="1">
      <alignment/>
    </xf>
    <xf numFmtId="0" fontId="42" fillId="0" borderId="0" xfId="0" applyFont="1" applyAlignment="1">
      <alignment horizontal="center"/>
    </xf>
    <xf numFmtId="0" fontId="45" fillId="0" borderId="12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45" fillId="0" borderId="12" xfId="0" applyFont="1" applyBorder="1" applyAlignment="1">
      <alignment horizontal="left" wrapText="1"/>
    </xf>
    <xf numFmtId="0" fontId="45" fillId="0" borderId="13" xfId="0" applyFont="1" applyBorder="1" applyAlignment="1">
      <alignment horizontal="left" wrapText="1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43" fontId="42" fillId="0" borderId="0" xfId="46" applyFont="1" applyAlignment="1">
      <alignment horizontal="center"/>
    </xf>
    <xf numFmtId="0" fontId="42" fillId="0" borderId="14" xfId="0" applyFont="1" applyBorder="1" applyAlignment="1">
      <alignment vertical="top"/>
    </xf>
    <xf numFmtId="0" fontId="42" fillId="0" borderId="16" xfId="0" applyFont="1" applyBorder="1" applyAlignment="1">
      <alignment vertical="top"/>
    </xf>
    <xf numFmtId="0" fontId="42" fillId="0" borderId="17" xfId="0" applyFont="1" applyBorder="1" applyAlignment="1">
      <alignment vertical="top"/>
    </xf>
    <xf numFmtId="0" fontId="42" fillId="0" borderId="15" xfId="0" applyFont="1" applyBorder="1" applyAlignment="1">
      <alignment vertical="top"/>
    </xf>
    <xf numFmtId="0" fontId="42" fillId="0" borderId="10" xfId="0" applyFont="1" applyBorder="1" applyAlignment="1">
      <alignment vertical="top"/>
    </xf>
    <xf numFmtId="0" fontId="42" fillId="0" borderId="18" xfId="0" applyFont="1" applyBorder="1" applyAlignment="1">
      <alignment vertical="top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NumberFormat="1" applyFont="1" applyFill="1" applyBorder="1" applyAlignment="1">
      <alignment/>
    </xf>
    <xf numFmtId="0" fontId="41" fillId="0" borderId="11" xfId="0" applyNumberFormat="1" applyFont="1" applyFill="1" applyBorder="1" applyAlignment="1">
      <alignment horizontal="right"/>
    </xf>
    <xf numFmtId="9" fontId="41" fillId="0" borderId="11" xfId="52" applyFont="1" applyFill="1" applyBorder="1" applyAlignment="1">
      <alignment/>
    </xf>
    <xf numFmtId="9" fontId="41" fillId="0" borderId="11" xfId="52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609600</xdr:colOff>
      <xdr:row>5</xdr:row>
      <xdr:rowOff>114300</xdr:rowOff>
    </xdr:to>
    <xdr:pic>
      <xdr:nvPicPr>
        <xdr:cNvPr id="1" name="Imagen 4" descr="https://scontent-b-dfw.xx.fbcdn.net/hphotos-ash4/t1/1545687_1378917532350088_130879214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609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419100</xdr:colOff>
      <xdr:row>0</xdr:row>
      <xdr:rowOff>133350</xdr:rowOff>
    </xdr:from>
    <xdr:to>
      <xdr:col>16</xdr:col>
      <xdr:colOff>514350</xdr:colOff>
      <xdr:row>3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4806" r="61749"/>
        <a:stretch>
          <a:fillRect/>
        </a:stretch>
      </xdr:blipFill>
      <xdr:spPr>
        <a:xfrm>
          <a:off x="12877800" y="13335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84" zoomScaleNormal="84" zoomScalePageLayoutView="0" workbookViewId="0" topLeftCell="A1">
      <selection activeCell="F25" sqref="F25"/>
    </sheetView>
  </sheetViews>
  <sheetFormatPr defaultColWidth="11.421875" defaultRowHeight="15"/>
  <cols>
    <col min="1" max="1" width="38.28125" style="0" bestFit="1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">
      <c r="A4" s="2"/>
      <c r="B4" s="2"/>
      <c r="C4" s="3"/>
      <c r="D4" s="3"/>
      <c r="E4" s="3"/>
      <c r="F4" s="3"/>
      <c r="G4" s="10" t="s">
        <v>21</v>
      </c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7" t="s">
        <v>20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</row>
    <row r="6" spans="1:17" ht="1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</row>
    <row r="7" spans="1:17" ht="15">
      <c r="A7" s="33" t="s">
        <v>2</v>
      </c>
      <c r="B7" s="21"/>
      <c r="C7" s="15" t="s">
        <v>3</v>
      </c>
      <c r="D7" s="15" t="s">
        <v>4</v>
      </c>
      <c r="E7" s="15" t="s">
        <v>5</v>
      </c>
      <c r="F7" s="15" t="s">
        <v>6</v>
      </c>
      <c r="G7" s="15" t="s">
        <v>7</v>
      </c>
      <c r="H7" s="15" t="s">
        <v>8</v>
      </c>
      <c r="I7" s="15" t="s">
        <v>9</v>
      </c>
      <c r="J7" s="15" t="s">
        <v>10</v>
      </c>
      <c r="K7" s="15" t="s">
        <v>11</v>
      </c>
      <c r="L7" s="15" t="s">
        <v>12</v>
      </c>
      <c r="M7" s="15" t="s">
        <v>13</v>
      </c>
      <c r="N7" s="17" t="s">
        <v>14</v>
      </c>
      <c r="O7" s="19" t="s">
        <v>15</v>
      </c>
      <c r="P7" s="21" t="s">
        <v>16</v>
      </c>
      <c r="Q7" s="23" t="s">
        <v>17</v>
      </c>
    </row>
    <row r="8" spans="1:17" ht="15">
      <c r="A8" s="33"/>
      <c r="B8" s="2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/>
      <c r="O8" s="20"/>
      <c r="P8" s="22"/>
      <c r="Q8" s="24"/>
    </row>
    <row r="9" spans="1:17" ht="15">
      <c r="A9" s="13" t="s">
        <v>22</v>
      </c>
      <c r="B9" s="6" t="s">
        <v>18</v>
      </c>
      <c r="C9" s="34">
        <f>D9+E9+G9+J9+K9+L9+M9+N9</f>
        <v>1600</v>
      </c>
      <c r="D9" s="7">
        <v>0</v>
      </c>
      <c r="E9" s="7">
        <v>200</v>
      </c>
      <c r="F9" s="7">
        <v>0</v>
      </c>
      <c r="G9" s="8">
        <v>300</v>
      </c>
      <c r="H9" s="7">
        <v>0</v>
      </c>
      <c r="I9" s="7">
        <v>0</v>
      </c>
      <c r="J9" s="7">
        <v>300</v>
      </c>
      <c r="K9" s="7">
        <v>200</v>
      </c>
      <c r="L9" s="7">
        <v>200</v>
      </c>
      <c r="M9" s="7">
        <v>200</v>
      </c>
      <c r="N9" s="7">
        <v>200</v>
      </c>
      <c r="O9" s="7">
        <v>0</v>
      </c>
      <c r="P9" s="36"/>
      <c r="Q9" s="37">
        <v>1</v>
      </c>
    </row>
    <row r="10" spans="1:17" ht="15">
      <c r="A10" s="14"/>
      <c r="B10" s="6" t="s">
        <v>19</v>
      </c>
      <c r="C10" s="35">
        <f>E10+F10+G10+H10+I10+J10+K10+L10+M10+N10+O10</f>
        <v>200</v>
      </c>
      <c r="D10" s="7">
        <v>0</v>
      </c>
      <c r="E10" s="7">
        <v>200</v>
      </c>
      <c r="F10" s="7">
        <v>0</v>
      </c>
      <c r="G10" s="8"/>
      <c r="H10" s="7"/>
      <c r="I10" s="7"/>
      <c r="J10" s="7"/>
      <c r="K10" s="7"/>
      <c r="L10" s="7"/>
      <c r="M10" s="7"/>
      <c r="N10" s="7"/>
      <c r="O10" s="7"/>
      <c r="P10" s="36">
        <f>C10/C9</f>
        <v>0.125</v>
      </c>
      <c r="Q10" s="37"/>
    </row>
    <row r="11" spans="1:17" ht="15">
      <c r="A11" s="13" t="s">
        <v>23</v>
      </c>
      <c r="B11" s="6" t="s">
        <v>18</v>
      </c>
      <c r="C11" s="34">
        <f>F11+G11+H11+K11+N11+O11</f>
        <v>655</v>
      </c>
      <c r="D11" s="7">
        <v>0</v>
      </c>
      <c r="E11" s="7">
        <v>0</v>
      </c>
      <c r="F11" s="7">
        <v>131</v>
      </c>
      <c r="G11" s="8">
        <v>0</v>
      </c>
      <c r="H11" s="7">
        <v>131</v>
      </c>
      <c r="I11" s="7">
        <v>0</v>
      </c>
      <c r="J11" s="7">
        <v>0</v>
      </c>
      <c r="K11" s="7">
        <v>131</v>
      </c>
      <c r="L11" s="7">
        <v>0</v>
      </c>
      <c r="M11" s="7">
        <v>0</v>
      </c>
      <c r="N11" s="7">
        <v>131</v>
      </c>
      <c r="O11" s="7">
        <v>131</v>
      </c>
      <c r="P11" s="36"/>
      <c r="Q11" s="37">
        <v>1</v>
      </c>
    </row>
    <row r="12" spans="1:17" ht="15">
      <c r="A12" s="14"/>
      <c r="B12" s="6" t="s">
        <v>19</v>
      </c>
      <c r="C12" s="34">
        <f>F12</f>
        <v>130</v>
      </c>
      <c r="D12" s="7">
        <v>0</v>
      </c>
      <c r="E12" s="7">
        <v>0</v>
      </c>
      <c r="F12" s="7">
        <v>130</v>
      </c>
      <c r="G12" s="8"/>
      <c r="H12" s="7"/>
      <c r="I12" s="7"/>
      <c r="J12" s="7"/>
      <c r="K12" s="7"/>
      <c r="L12" s="7"/>
      <c r="M12" s="7"/>
      <c r="N12" s="7"/>
      <c r="O12" s="7"/>
      <c r="P12" s="36">
        <f>C12/C11</f>
        <v>0.1984732824427481</v>
      </c>
      <c r="Q12" s="37"/>
    </row>
    <row r="13" spans="1:17" ht="15">
      <c r="A13" s="13" t="s">
        <v>24</v>
      </c>
      <c r="B13" s="6" t="s">
        <v>18</v>
      </c>
      <c r="C13" s="34">
        <f>J13+K13+L13+N13</f>
        <v>5756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0</v>
      </c>
      <c r="J13" s="7">
        <v>1439</v>
      </c>
      <c r="K13" s="7">
        <v>1439</v>
      </c>
      <c r="L13" s="7">
        <v>1439</v>
      </c>
      <c r="M13" s="7">
        <v>0</v>
      </c>
      <c r="N13" s="7">
        <v>1439</v>
      </c>
      <c r="O13" s="7">
        <v>0</v>
      </c>
      <c r="P13" s="36"/>
      <c r="Q13" s="37">
        <v>1</v>
      </c>
    </row>
    <row r="14" spans="1:17" ht="15">
      <c r="A14" s="14"/>
      <c r="B14" s="6" t="s">
        <v>19</v>
      </c>
      <c r="C14" s="34">
        <f>D14</f>
        <v>0</v>
      </c>
      <c r="D14" s="7">
        <v>0</v>
      </c>
      <c r="E14" s="7">
        <v>0</v>
      </c>
      <c r="F14" s="7">
        <v>0</v>
      </c>
      <c r="G14" s="8"/>
      <c r="H14" s="7"/>
      <c r="I14" s="7"/>
      <c r="J14" s="7"/>
      <c r="K14" s="7"/>
      <c r="L14" s="7"/>
      <c r="M14" s="7"/>
      <c r="N14" s="7"/>
      <c r="O14" s="7"/>
      <c r="P14" s="36">
        <f>C14/C13</f>
        <v>0</v>
      </c>
      <c r="Q14" s="37"/>
    </row>
    <row r="15" spans="1:17" ht="15">
      <c r="A15" s="13" t="s">
        <v>25</v>
      </c>
      <c r="B15" s="6" t="s">
        <v>18</v>
      </c>
      <c r="C15" s="34">
        <f>D15+E15+F15+G15+H15+I15+J15+K15+L15+M15+N15+O15</f>
        <v>96</v>
      </c>
      <c r="D15" s="7">
        <v>8</v>
      </c>
      <c r="E15" s="7">
        <v>8</v>
      </c>
      <c r="F15" s="7">
        <v>8</v>
      </c>
      <c r="G15" s="8">
        <v>8</v>
      </c>
      <c r="H15" s="7">
        <v>8</v>
      </c>
      <c r="I15" s="7">
        <v>8</v>
      </c>
      <c r="J15" s="7">
        <v>8</v>
      </c>
      <c r="K15" s="7">
        <v>8</v>
      </c>
      <c r="L15" s="7">
        <v>8</v>
      </c>
      <c r="M15" s="7">
        <v>8</v>
      </c>
      <c r="N15" s="7">
        <v>8</v>
      </c>
      <c r="O15" s="7">
        <v>8</v>
      </c>
      <c r="P15" s="36"/>
      <c r="Q15" s="37">
        <v>1</v>
      </c>
    </row>
    <row r="16" spans="1:17" ht="15">
      <c r="A16" s="14"/>
      <c r="B16" s="6" t="s">
        <v>19</v>
      </c>
      <c r="C16" s="34">
        <f>D16+E16+K16+L16+M16+N16+O16</f>
        <v>16</v>
      </c>
      <c r="D16" s="7">
        <v>8</v>
      </c>
      <c r="E16" s="7">
        <v>8</v>
      </c>
      <c r="F16" s="7">
        <v>8</v>
      </c>
      <c r="G16" s="8"/>
      <c r="H16" s="7"/>
      <c r="I16" s="7"/>
      <c r="J16" s="7"/>
      <c r="K16" s="7"/>
      <c r="L16" s="7"/>
      <c r="M16" s="7"/>
      <c r="N16" s="7"/>
      <c r="O16" s="7"/>
      <c r="P16" s="36">
        <f>C16/C15</f>
        <v>0.16666666666666666</v>
      </c>
      <c r="Q16" s="37"/>
    </row>
    <row r="17" spans="1:17" ht="15">
      <c r="A17" s="13" t="s">
        <v>26</v>
      </c>
      <c r="B17" s="6" t="s">
        <v>18</v>
      </c>
      <c r="C17" s="34">
        <f>D17+E17+F17+G17+H17+I17+J17+K17+L17+N17+M17+O17</f>
        <v>48</v>
      </c>
      <c r="D17" s="7">
        <v>4</v>
      </c>
      <c r="E17" s="7">
        <v>4</v>
      </c>
      <c r="F17" s="7">
        <v>4</v>
      </c>
      <c r="G17" s="8">
        <v>4</v>
      </c>
      <c r="H17" s="7">
        <v>4</v>
      </c>
      <c r="I17" s="7">
        <v>4</v>
      </c>
      <c r="J17" s="7">
        <v>4</v>
      </c>
      <c r="K17" s="7">
        <v>4</v>
      </c>
      <c r="L17" s="7">
        <v>4</v>
      </c>
      <c r="M17" s="7">
        <v>4</v>
      </c>
      <c r="N17" s="7">
        <v>4</v>
      </c>
      <c r="O17" s="7">
        <v>4</v>
      </c>
      <c r="P17" s="36"/>
      <c r="Q17" s="37">
        <v>1</v>
      </c>
    </row>
    <row r="18" spans="1:17" ht="15">
      <c r="A18" s="14"/>
      <c r="B18" s="6" t="s">
        <v>19</v>
      </c>
      <c r="C18" s="34">
        <f>D18+E18+F18+G18+H18+J18+I18+K18+L18+M18+N18+O18</f>
        <v>12</v>
      </c>
      <c r="D18" s="7">
        <v>4</v>
      </c>
      <c r="E18" s="7">
        <v>4</v>
      </c>
      <c r="F18" s="7">
        <v>4</v>
      </c>
      <c r="G18" s="8"/>
      <c r="H18" s="7"/>
      <c r="I18" s="7"/>
      <c r="J18" s="7"/>
      <c r="K18" s="7"/>
      <c r="L18" s="7"/>
      <c r="M18" s="7"/>
      <c r="N18" s="7"/>
      <c r="O18" s="7"/>
      <c r="P18" s="36">
        <f>C18/C17</f>
        <v>0.25</v>
      </c>
      <c r="Q18" s="37"/>
    </row>
    <row r="19" spans="1:17" ht="15">
      <c r="A19" s="13" t="s">
        <v>27</v>
      </c>
      <c r="B19" s="6" t="s">
        <v>18</v>
      </c>
      <c r="C19" s="34">
        <f>K19</f>
        <v>600</v>
      </c>
      <c r="D19" s="7">
        <v>0</v>
      </c>
      <c r="E19" s="7">
        <v>0</v>
      </c>
      <c r="F19" s="7">
        <v>0</v>
      </c>
      <c r="G19" s="8">
        <v>0</v>
      </c>
      <c r="H19" s="7">
        <v>0</v>
      </c>
      <c r="I19" s="7">
        <v>0</v>
      </c>
      <c r="J19" s="7">
        <v>0</v>
      </c>
      <c r="K19" s="7">
        <v>600</v>
      </c>
      <c r="L19" s="7">
        <v>0</v>
      </c>
      <c r="M19" s="7">
        <v>0</v>
      </c>
      <c r="N19" s="7">
        <v>0</v>
      </c>
      <c r="O19" s="7">
        <v>0</v>
      </c>
      <c r="P19" s="36"/>
      <c r="Q19" s="37">
        <v>1</v>
      </c>
    </row>
    <row r="20" spans="1:17" ht="15">
      <c r="A20" s="14"/>
      <c r="B20" s="6" t="s">
        <v>19</v>
      </c>
      <c r="C20" s="34">
        <f>K20</f>
        <v>0</v>
      </c>
      <c r="D20" s="7">
        <v>0</v>
      </c>
      <c r="E20" s="7">
        <v>0</v>
      </c>
      <c r="F20" s="7">
        <v>0</v>
      </c>
      <c r="G20" s="8"/>
      <c r="H20" s="7"/>
      <c r="I20" s="7"/>
      <c r="J20" s="7"/>
      <c r="K20" s="7"/>
      <c r="L20" s="7"/>
      <c r="M20" s="7"/>
      <c r="N20" s="7"/>
      <c r="O20" s="7"/>
      <c r="P20" s="36">
        <f>C20/C19</f>
        <v>0</v>
      </c>
      <c r="Q20" s="37"/>
    </row>
    <row r="21" spans="1:17" ht="15">
      <c r="A21" s="11" t="s">
        <v>28</v>
      </c>
      <c r="B21" s="6" t="s">
        <v>18</v>
      </c>
      <c r="C21" s="34">
        <f>D21+E21+F21+G21+H21+J21+K21+L21+M21+N21+O21</f>
        <v>6855</v>
      </c>
      <c r="D21" s="7">
        <v>542</v>
      </c>
      <c r="E21" s="7">
        <v>858</v>
      </c>
      <c r="F21" s="7">
        <v>619</v>
      </c>
      <c r="G21" s="8">
        <v>626</v>
      </c>
      <c r="H21" s="7">
        <v>500</v>
      </c>
      <c r="I21" s="7">
        <v>550</v>
      </c>
      <c r="J21" s="7">
        <v>600</v>
      </c>
      <c r="K21" s="7">
        <v>800</v>
      </c>
      <c r="L21" s="7">
        <v>600</v>
      </c>
      <c r="M21" s="7">
        <v>580</v>
      </c>
      <c r="N21" s="7">
        <v>600</v>
      </c>
      <c r="O21" s="7">
        <v>530</v>
      </c>
      <c r="P21" s="36"/>
      <c r="Q21" s="37">
        <v>1</v>
      </c>
    </row>
    <row r="22" spans="1:17" ht="15">
      <c r="A22" s="12"/>
      <c r="B22" s="6" t="s">
        <v>19</v>
      </c>
      <c r="C22" s="34">
        <f>D22+E22+F22+J22+K22+M22+L22+N22+O22</f>
        <v>2019</v>
      </c>
      <c r="D22" s="7">
        <v>542</v>
      </c>
      <c r="E22" s="7">
        <v>858</v>
      </c>
      <c r="F22" s="7">
        <v>619</v>
      </c>
      <c r="G22" s="8"/>
      <c r="H22" s="7"/>
      <c r="I22" s="7"/>
      <c r="J22" s="7"/>
      <c r="K22" s="7"/>
      <c r="L22" s="7"/>
      <c r="M22" s="7"/>
      <c r="N22" s="7"/>
      <c r="O22" s="7"/>
      <c r="P22" s="36">
        <f>C22/C21</f>
        <v>0.29452954048140045</v>
      </c>
      <c r="Q22" s="37"/>
    </row>
    <row r="23" spans="1:17" ht="15">
      <c r="A23" s="11" t="s">
        <v>29</v>
      </c>
      <c r="B23" s="6" t="s">
        <v>18</v>
      </c>
      <c r="C23" s="34">
        <f>K23</f>
        <v>434</v>
      </c>
      <c r="D23" s="7">
        <v>0</v>
      </c>
      <c r="E23" s="7">
        <v>0</v>
      </c>
      <c r="F23" s="7">
        <v>0</v>
      </c>
      <c r="G23" s="8">
        <v>0</v>
      </c>
      <c r="H23" s="7">
        <v>0</v>
      </c>
      <c r="I23" s="7">
        <v>0</v>
      </c>
      <c r="J23" s="7">
        <v>0</v>
      </c>
      <c r="K23" s="7">
        <v>434</v>
      </c>
      <c r="L23" s="7">
        <v>0</v>
      </c>
      <c r="M23" s="7">
        <v>0</v>
      </c>
      <c r="N23" s="7">
        <v>0</v>
      </c>
      <c r="O23" s="7">
        <v>0</v>
      </c>
      <c r="P23" s="36"/>
      <c r="Q23" s="37">
        <v>1</v>
      </c>
    </row>
    <row r="24" spans="1:17" ht="15">
      <c r="A24" s="12"/>
      <c r="B24" s="6" t="s">
        <v>19</v>
      </c>
      <c r="C24" s="34">
        <f>K24</f>
        <v>0</v>
      </c>
      <c r="D24" s="7">
        <v>0</v>
      </c>
      <c r="E24" s="7">
        <v>0</v>
      </c>
      <c r="F24" s="7">
        <v>0</v>
      </c>
      <c r="G24" s="8"/>
      <c r="H24" s="7"/>
      <c r="I24" s="7"/>
      <c r="J24" s="7"/>
      <c r="K24" s="7"/>
      <c r="L24" s="7"/>
      <c r="M24" s="7"/>
      <c r="N24" s="7"/>
      <c r="O24" s="7"/>
      <c r="P24" s="36">
        <f>C24/C23</f>
        <v>0</v>
      </c>
      <c r="Q24" s="37"/>
    </row>
    <row r="25" spans="1:17" ht="15">
      <c r="A25" s="11" t="s">
        <v>30</v>
      </c>
      <c r="B25" s="6" t="s">
        <v>18</v>
      </c>
      <c r="C25" s="34">
        <f>E25+F25+H25+J25+L25+N25</f>
        <v>50</v>
      </c>
      <c r="D25" s="7">
        <v>0</v>
      </c>
      <c r="E25" s="7">
        <v>10</v>
      </c>
      <c r="F25" s="7">
        <v>5</v>
      </c>
      <c r="G25" s="8">
        <v>0</v>
      </c>
      <c r="H25" s="7">
        <v>10</v>
      </c>
      <c r="I25" s="7">
        <v>0</v>
      </c>
      <c r="J25" s="7">
        <v>5</v>
      </c>
      <c r="K25" s="7">
        <v>0</v>
      </c>
      <c r="L25" s="7">
        <v>10</v>
      </c>
      <c r="M25" s="7">
        <v>0</v>
      </c>
      <c r="N25" s="7">
        <v>10</v>
      </c>
      <c r="O25" s="7">
        <v>0</v>
      </c>
      <c r="P25" s="36"/>
      <c r="Q25" s="37">
        <v>1</v>
      </c>
    </row>
    <row r="26" spans="1:17" ht="15">
      <c r="A26" s="12"/>
      <c r="B26" s="6" t="s">
        <v>19</v>
      </c>
      <c r="C26" s="34">
        <f>E26+F26+G26</f>
        <v>15</v>
      </c>
      <c r="D26" s="7">
        <v>0</v>
      </c>
      <c r="E26" s="7">
        <v>10</v>
      </c>
      <c r="F26" s="7">
        <v>5</v>
      </c>
      <c r="G26" s="8"/>
      <c r="H26" s="7"/>
      <c r="I26" s="7"/>
      <c r="J26" s="7"/>
      <c r="K26" s="7"/>
      <c r="L26" s="7"/>
      <c r="M26" s="7"/>
      <c r="N26" s="7"/>
      <c r="O26" s="7"/>
      <c r="P26" s="36">
        <f>C26/C25</f>
        <v>0.3</v>
      </c>
      <c r="Q26" s="37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9" t="s">
        <v>31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4"/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4"/>
      <c r="Q29" s="4"/>
    </row>
  </sheetData>
  <sheetProtection/>
  <mergeCells count="29">
    <mergeCell ref="A2:Q2"/>
    <mergeCell ref="A3:Q3"/>
    <mergeCell ref="A5:Q6"/>
    <mergeCell ref="A7:A8"/>
    <mergeCell ref="B7:B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L7:L8"/>
    <mergeCell ref="M7:M8"/>
    <mergeCell ref="A11:A12"/>
    <mergeCell ref="H7:H8"/>
    <mergeCell ref="I7:I8"/>
    <mergeCell ref="J7:J8"/>
    <mergeCell ref="K7:K8"/>
    <mergeCell ref="A9:A10"/>
    <mergeCell ref="A25:A26"/>
    <mergeCell ref="A13:A14"/>
    <mergeCell ref="A15:A16"/>
    <mergeCell ref="A17:A18"/>
    <mergeCell ref="A19:A20"/>
    <mergeCell ref="A21:A22"/>
    <mergeCell ref="A23:A24"/>
  </mergeCells>
  <printOptions/>
  <pageMargins left="0.7086614173228347" right="0.7086614173228347" top="0.7480314960629921" bottom="0.7480314960629921" header="0.31496062992125984" footer="0.31496062992125984"/>
  <pageSetup fitToHeight="55" fitToWidth="1" horizontalDpi="600" verticalDpi="600" orientation="landscape" paperSize="5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8:N8"/>
  <sheetViews>
    <sheetView zoomScalePageLayoutView="0" workbookViewId="0" topLeftCell="A1">
      <selection activeCell="E8" sqref="E8:N8"/>
    </sheetView>
  </sheetViews>
  <sheetFormatPr defaultColWidth="11.421875" defaultRowHeight="15"/>
  <sheetData>
    <row r="8" spans="5:14" ht="15">
      <c r="E8" s="7">
        <v>542</v>
      </c>
      <c r="F8" s="7">
        <v>858</v>
      </c>
      <c r="G8" s="7">
        <v>619</v>
      </c>
      <c r="H8" s="8">
        <v>1422</v>
      </c>
      <c r="I8" s="7">
        <v>861</v>
      </c>
      <c r="J8" s="7">
        <v>599</v>
      </c>
      <c r="K8" s="7">
        <v>590</v>
      </c>
      <c r="L8" s="7">
        <v>630</v>
      </c>
      <c r="M8" s="7">
        <v>500</v>
      </c>
      <c r="N8">
        <f>SUM(E8:M8)</f>
        <v>6621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CRIT</dc:creator>
  <cp:keywords/>
  <dc:description/>
  <cp:lastModifiedBy>PC_UT_Wen</cp:lastModifiedBy>
  <cp:lastPrinted>2016-12-29T16:59:05Z</cp:lastPrinted>
  <dcterms:created xsi:type="dcterms:W3CDTF">2016-04-28T16:49:19Z</dcterms:created>
  <dcterms:modified xsi:type="dcterms:W3CDTF">2017-03-30T16:02:54Z</dcterms:modified>
  <cp:category/>
  <cp:version/>
  <cp:contentType/>
  <cp:contentStatus/>
</cp:coreProperties>
</file>